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85" windowWidth="15195" windowHeight="9030" activeTab="0"/>
  </bookViews>
  <sheets>
    <sheet name="PAVIMENTAÇÃO" sheetId="1" r:id="rId1"/>
  </sheets>
  <definedNames>
    <definedName name="_xlnm.Print_Area" localSheetId="0">'PAVIMENTAÇÃO'!$A$1:$I$43</definedName>
    <definedName name="_xlnm.Print_Titles" localSheetId="0">'PAVIMENTAÇÃO'!$1:$14</definedName>
  </definedNames>
  <calcPr fullCalcOnLoad="1"/>
</workbook>
</file>

<file path=xl/sharedStrings.xml><?xml version="1.0" encoding="utf-8"?>
<sst xmlns="http://schemas.openxmlformats.org/spreadsheetml/2006/main" count="55" uniqueCount="50">
  <si>
    <t>74209/1</t>
  </si>
  <si>
    <t>74077/2</t>
  </si>
  <si>
    <t>REATERRO COMPACTADO DE VALAS</t>
  </si>
  <si>
    <t>CÓDIGO</t>
  </si>
  <si>
    <t>M</t>
  </si>
  <si>
    <t>74249/1</t>
  </si>
  <si>
    <t>73481</t>
  </si>
  <si>
    <t>Subtotal (R$)</t>
  </si>
  <si>
    <t>CÓDIGO SINAPI</t>
  </si>
  <si>
    <t>PROJETO:</t>
  </si>
  <si>
    <t>MUNICÍPIO:</t>
  </si>
  <si>
    <t>UNID</t>
  </si>
  <si>
    <t>SUBTOTAL</t>
  </si>
  <si>
    <t>DESCRIÇÃO SERVIÇOS</t>
  </si>
  <si>
    <t>QUANT (a)</t>
  </si>
  <si>
    <t>Unitário (b)</t>
  </si>
  <si>
    <t>PREÇO</t>
  </si>
  <si>
    <t>Parcial (c=a.b)</t>
  </si>
  <si>
    <t>Desconto</t>
  </si>
  <si>
    <t>1.1</t>
  </si>
  <si>
    <t>1.2</t>
  </si>
  <si>
    <t>INDIANOPOLIS</t>
  </si>
  <si>
    <t xml:space="preserve">TOTAL GERAL </t>
  </si>
  <si>
    <t xml:space="preserve">TOTAL </t>
  </si>
  <si>
    <t>BDI:</t>
  </si>
  <si>
    <t>Fone (44) 3674-1108 – Fax  (44) 3674-1560 - CNPJ nº  75.798.355/0001-77</t>
  </si>
  <si>
    <t>INDIANÓPOLIS – PARANÁ</t>
  </si>
  <si>
    <t>DEMOLIÇÕES</t>
  </si>
  <si>
    <t>DEMOLIÇÃO DE BANHEIROS E COBERTURAS</t>
  </si>
  <si>
    <t>M²</t>
  </si>
  <si>
    <t>MUNICIPIO DE INDIANÓPOLIS</t>
  </si>
  <si>
    <t>PRODUTO</t>
  </si>
  <si>
    <t>1.3</t>
  </si>
  <si>
    <t>1.4</t>
  </si>
  <si>
    <t>1.5</t>
  </si>
  <si>
    <t>M³</t>
  </si>
  <si>
    <t>1.6</t>
  </si>
  <si>
    <t>UD</t>
  </si>
  <si>
    <t>TOTAL</t>
  </si>
  <si>
    <t>EXECUÇÃO DE REDE DE ABAST. ÁGUA POTÁVEL - RESIDENCIAL VILA NOVA II</t>
  </si>
  <si>
    <t>ESCAVAÇÃO DE VALAS</t>
  </si>
  <si>
    <t>APILOAMENTO DE FUNDO DE VALAS</t>
  </si>
  <si>
    <t>TOBO E CONEXÕES DE PVC</t>
  </si>
  <si>
    <t>CAIXA COM REGISTRO</t>
  </si>
  <si>
    <t>ANCORAGEM E PROTEÇÃO</t>
  </si>
  <si>
    <t>INDIANOPOLIS, 14/02/2017</t>
  </si>
  <si>
    <t>PROPONENTE:</t>
  </si>
  <si>
    <t>E-mail: licitacao@indianopolis.pr.gov.br</t>
  </si>
  <si>
    <t>Praça Caramuru, 150 – Centro – CEP 87.235-000</t>
  </si>
  <si>
    <t>PLANILHA DE PREÇOS - LOTE 03 (REDE DE ABASTECIMENTO)</t>
  </si>
</sst>
</file>

<file path=xl/styles.xml><?xml version="1.0" encoding="utf-8"?>
<styleSheet xmlns="http://schemas.openxmlformats.org/spreadsheetml/2006/main">
  <numFmts count="2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</numFmts>
  <fonts count="4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0"/>
      <color indexed="9"/>
      <name val="Arial"/>
      <family val="0"/>
    </font>
    <font>
      <b/>
      <sz val="12"/>
      <name val="Arial"/>
      <family val="2"/>
    </font>
    <font>
      <sz val="11"/>
      <name val="Arial"/>
      <family val="0"/>
    </font>
    <font>
      <sz val="12"/>
      <name val="Comic Sans MS"/>
      <family val="4"/>
    </font>
    <font>
      <u val="single"/>
      <sz val="6"/>
      <color indexed="12"/>
      <name val="Arial"/>
      <family val="0"/>
    </font>
    <font>
      <u val="single"/>
      <sz val="6"/>
      <color indexed="36"/>
      <name val="Arial"/>
      <family val="0"/>
    </font>
    <font>
      <b/>
      <i/>
      <u val="single"/>
      <sz val="14"/>
      <name val="Comic Sans MS"/>
      <family val="4"/>
    </font>
    <font>
      <sz val="14"/>
      <name val="Comic Sans MS"/>
      <family val="4"/>
    </font>
    <font>
      <u val="single"/>
      <sz val="10"/>
      <color indexed="12"/>
      <name val="Arial"/>
      <family val="0"/>
    </font>
    <font>
      <b/>
      <u val="single"/>
      <sz val="14"/>
      <name val="Comic Sans MS"/>
      <family val="4"/>
    </font>
    <font>
      <b/>
      <sz val="14"/>
      <name val="Comic Sans MS"/>
      <family val="4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8" fillId="29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9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16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17">
    <xf numFmtId="0" fontId="0" fillId="0" borderId="0" xfId="0" applyAlignment="1">
      <alignment/>
    </xf>
    <xf numFmtId="49" fontId="0" fillId="0" borderId="0" xfId="0" applyNumberFormat="1" applyAlignment="1">
      <alignment/>
    </xf>
    <xf numFmtId="40" fontId="0" fillId="0" borderId="0" xfId="0" applyNumberFormat="1" applyAlignment="1">
      <alignment horizontal="left" vertical="center" wrapText="1"/>
    </xf>
    <xf numFmtId="0" fontId="0" fillId="0" borderId="0" xfId="0" applyAlignment="1">
      <alignment horizontal="center" vertical="center"/>
    </xf>
    <xf numFmtId="40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0" fillId="0" borderId="10" xfId="0" applyNumberFormat="1" applyBorder="1" applyAlignment="1">
      <alignment/>
    </xf>
    <xf numFmtId="40" fontId="0" fillId="0" borderId="10" xfId="0" applyNumberFormat="1" applyBorder="1" applyAlignment="1">
      <alignment horizontal="left" vertical="center" wrapText="1"/>
    </xf>
    <xf numFmtId="0" fontId="0" fillId="0" borderId="10" xfId="0" applyBorder="1" applyAlignment="1">
      <alignment horizontal="center" vertical="center"/>
    </xf>
    <xf numFmtId="171" fontId="0" fillId="0" borderId="10" xfId="0" applyNumberFormat="1" applyBorder="1" applyAlignment="1">
      <alignment horizontal="center" vertical="center"/>
    </xf>
    <xf numFmtId="40" fontId="0" fillId="0" borderId="10" xfId="0" applyNumberFormat="1" applyBorder="1" applyAlignment="1">
      <alignment horizontal="center" vertical="center" wrapText="1"/>
    </xf>
    <xf numFmtId="171" fontId="0" fillId="0" borderId="10" xfId="0" applyNumberFormat="1" applyBorder="1" applyAlignment="1">
      <alignment/>
    </xf>
    <xf numFmtId="49" fontId="0" fillId="0" borderId="11" xfId="0" applyNumberFormat="1" applyBorder="1" applyAlignment="1">
      <alignment/>
    </xf>
    <xf numFmtId="40" fontId="0" fillId="0" borderId="12" xfId="0" applyNumberForma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171" fontId="0" fillId="0" borderId="12" xfId="0" applyNumberFormat="1" applyBorder="1" applyAlignment="1">
      <alignment horizontal="center" vertical="center"/>
    </xf>
    <xf numFmtId="40" fontId="0" fillId="0" borderId="12" xfId="0" applyNumberFormat="1" applyBorder="1" applyAlignment="1">
      <alignment horizontal="center" vertical="center" wrapText="1"/>
    </xf>
    <xf numFmtId="171" fontId="0" fillId="0" borderId="14" xfId="0" applyNumberFormat="1" applyBorder="1" applyAlignment="1">
      <alignment horizontal="center" vertical="center"/>
    </xf>
    <xf numFmtId="171" fontId="0" fillId="0" borderId="14" xfId="0" applyNumberFormat="1" applyBorder="1" applyAlignment="1">
      <alignment/>
    </xf>
    <xf numFmtId="171" fontId="0" fillId="0" borderId="12" xfId="0" applyNumberFormat="1" applyBorder="1" applyAlignment="1">
      <alignment/>
    </xf>
    <xf numFmtId="40" fontId="0" fillId="0" borderId="15" xfId="0" applyNumberFormat="1" applyBorder="1" applyAlignment="1">
      <alignment horizontal="left" vertical="center" wrapText="1"/>
    </xf>
    <xf numFmtId="0" fontId="0" fillId="0" borderId="15" xfId="0" applyBorder="1" applyAlignment="1">
      <alignment horizontal="center" vertical="center"/>
    </xf>
    <xf numFmtId="171" fontId="0" fillId="0" borderId="15" xfId="0" applyNumberFormat="1" applyBorder="1" applyAlignment="1">
      <alignment horizontal="center" vertical="center"/>
    </xf>
    <xf numFmtId="40" fontId="0" fillId="0" borderId="15" xfId="0" applyNumberFormat="1" applyBorder="1" applyAlignment="1">
      <alignment horizontal="center" vertical="center" wrapText="1"/>
    </xf>
    <xf numFmtId="49" fontId="0" fillId="0" borderId="12" xfId="0" applyNumberFormat="1" applyBorder="1" applyAlignment="1">
      <alignment/>
    </xf>
    <xf numFmtId="40" fontId="2" fillId="0" borderId="12" xfId="0" applyNumberFormat="1" applyFont="1" applyBorder="1" applyAlignment="1">
      <alignment horizontal="left" vertical="center" wrapText="1"/>
    </xf>
    <xf numFmtId="0" fontId="0" fillId="0" borderId="16" xfId="0" applyBorder="1" applyAlignment="1">
      <alignment/>
    </xf>
    <xf numFmtId="0" fontId="2" fillId="0" borderId="17" xfId="0" applyNumberFormat="1" applyFont="1" applyBorder="1" applyAlignment="1">
      <alignment horizontal="center" vertic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49" fontId="0" fillId="0" borderId="0" xfId="0" applyNumberFormat="1" applyBorder="1" applyAlignment="1">
      <alignment/>
    </xf>
    <xf numFmtId="40" fontId="0" fillId="0" borderId="0" xfId="0" applyNumberFormat="1" applyBorder="1" applyAlignment="1">
      <alignment horizontal="left" vertical="center" wrapText="1"/>
    </xf>
    <xf numFmtId="0" fontId="0" fillId="0" borderId="0" xfId="0" applyBorder="1" applyAlignment="1">
      <alignment horizontal="center" vertical="center"/>
    </xf>
    <xf numFmtId="171" fontId="0" fillId="0" borderId="0" xfId="0" applyNumberFormat="1" applyBorder="1" applyAlignment="1">
      <alignment horizontal="center" vertical="center"/>
    </xf>
    <xf numFmtId="40" fontId="0" fillId="0" borderId="0" xfId="0" applyNumberFormat="1" applyBorder="1" applyAlignment="1">
      <alignment horizontal="center" vertical="center" wrapText="1"/>
    </xf>
    <xf numFmtId="171" fontId="0" fillId="0" borderId="0" xfId="0" applyNumberFormat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49" fontId="0" fillId="0" borderId="15" xfId="0" applyNumberFormat="1" applyBorder="1" applyAlignment="1">
      <alignment/>
    </xf>
    <xf numFmtId="171" fontId="0" fillId="0" borderId="15" xfId="0" applyNumberFormat="1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49" fontId="0" fillId="0" borderId="27" xfId="0" applyNumberFormat="1" applyBorder="1" applyAlignment="1">
      <alignment/>
    </xf>
    <xf numFmtId="0" fontId="0" fillId="0" borderId="27" xfId="0" applyBorder="1" applyAlignment="1">
      <alignment horizontal="center" vertical="center"/>
    </xf>
    <xf numFmtId="171" fontId="0" fillId="0" borderId="27" xfId="0" applyNumberFormat="1" applyBorder="1" applyAlignment="1">
      <alignment horizontal="center" vertical="center"/>
    </xf>
    <xf numFmtId="40" fontId="0" fillId="0" borderId="27" xfId="0" applyNumberFormat="1" applyBorder="1" applyAlignment="1">
      <alignment horizontal="center" vertical="center" wrapText="1"/>
    </xf>
    <xf numFmtId="171" fontId="0" fillId="0" borderId="27" xfId="0" applyNumberFormat="1" applyBorder="1" applyAlignment="1">
      <alignment/>
    </xf>
    <xf numFmtId="40" fontId="2" fillId="0" borderId="27" xfId="0" applyNumberFormat="1" applyFont="1" applyBorder="1" applyAlignment="1">
      <alignment horizontal="left" vertical="center" wrapText="1"/>
    </xf>
    <xf numFmtId="171" fontId="2" fillId="0" borderId="28" xfId="0" applyNumberFormat="1" applyFont="1" applyBorder="1" applyAlignment="1">
      <alignment/>
    </xf>
    <xf numFmtId="0" fontId="2" fillId="0" borderId="29" xfId="0" applyFont="1" applyBorder="1" applyAlignment="1">
      <alignment/>
    </xf>
    <xf numFmtId="171" fontId="2" fillId="0" borderId="17" xfId="0" applyNumberFormat="1" applyFont="1" applyBorder="1" applyAlignment="1">
      <alignment/>
    </xf>
    <xf numFmtId="0" fontId="2" fillId="33" borderId="29" xfId="0" applyFont="1" applyFill="1" applyBorder="1" applyAlignment="1">
      <alignment/>
    </xf>
    <xf numFmtId="40" fontId="2" fillId="33" borderId="12" xfId="0" applyNumberFormat="1" applyFont="1" applyFill="1" applyBorder="1" applyAlignment="1">
      <alignment horizontal="left" vertical="center" wrapText="1"/>
    </xf>
    <xf numFmtId="171" fontId="2" fillId="33" borderId="17" xfId="0" applyNumberFormat="1" applyFont="1" applyFill="1" applyBorder="1" applyAlignment="1">
      <alignment/>
    </xf>
    <xf numFmtId="0" fontId="2" fillId="0" borderId="22" xfId="0" applyFont="1" applyBorder="1" applyAlignment="1">
      <alignment/>
    </xf>
    <xf numFmtId="49" fontId="2" fillId="0" borderId="12" xfId="0" applyNumberFormat="1" applyFont="1" applyBorder="1" applyAlignment="1">
      <alignment/>
    </xf>
    <xf numFmtId="0" fontId="2" fillId="0" borderId="12" xfId="0" applyFont="1" applyBorder="1" applyAlignment="1">
      <alignment horizontal="center" vertical="center"/>
    </xf>
    <xf numFmtId="171" fontId="2" fillId="0" borderId="12" xfId="0" applyNumberFormat="1" applyFont="1" applyBorder="1" applyAlignment="1">
      <alignment horizontal="center" vertical="center"/>
    </xf>
    <xf numFmtId="40" fontId="2" fillId="0" borderId="12" xfId="0" applyNumberFormat="1" applyFont="1" applyBorder="1" applyAlignment="1">
      <alignment horizontal="center" vertical="center" wrapText="1"/>
    </xf>
    <xf numFmtId="171" fontId="2" fillId="0" borderId="14" xfId="0" applyNumberFormat="1" applyFont="1" applyBorder="1" applyAlignment="1">
      <alignment/>
    </xf>
    <xf numFmtId="49" fontId="2" fillId="0" borderId="11" xfId="0" applyNumberFormat="1" applyFont="1" applyBorder="1" applyAlignment="1">
      <alignment/>
    </xf>
    <xf numFmtId="49" fontId="2" fillId="33" borderId="11" xfId="0" applyNumberFormat="1" applyFont="1" applyFill="1" applyBorder="1" applyAlignment="1">
      <alignment/>
    </xf>
    <xf numFmtId="0" fontId="2" fillId="33" borderId="12" xfId="0" applyFont="1" applyFill="1" applyBorder="1" applyAlignment="1">
      <alignment/>
    </xf>
    <xf numFmtId="0" fontId="2" fillId="33" borderId="14" xfId="0" applyFont="1" applyFill="1" applyBorder="1" applyAlignment="1">
      <alignment/>
    </xf>
    <xf numFmtId="0" fontId="0" fillId="0" borderId="27" xfId="0" applyBorder="1" applyAlignment="1">
      <alignment/>
    </xf>
    <xf numFmtId="0" fontId="4" fillId="0" borderId="26" xfId="0" applyFont="1" applyBorder="1" applyAlignment="1">
      <alignment/>
    </xf>
    <xf numFmtId="10" fontId="3" fillId="0" borderId="28" xfId="0" applyNumberFormat="1" applyFont="1" applyBorder="1" applyAlignment="1">
      <alignment/>
    </xf>
    <xf numFmtId="0" fontId="0" fillId="0" borderId="30" xfId="0" applyBorder="1" applyAlignment="1">
      <alignment/>
    </xf>
    <xf numFmtId="49" fontId="0" fillId="0" borderId="31" xfId="0" applyNumberFormat="1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0" xfId="0" applyBorder="1" applyAlignment="1">
      <alignment/>
    </xf>
    <xf numFmtId="0" fontId="0" fillId="0" borderId="33" xfId="0" applyBorder="1" applyAlignment="1">
      <alignment/>
    </xf>
    <xf numFmtId="49" fontId="0" fillId="0" borderId="34" xfId="0" applyNumberFormat="1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4" fillId="0" borderId="33" xfId="0" applyFont="1" applyBorder="1" applyAlignment="1">
      <alignment/>
    </xf>
    <xf numFmtId="0" fontId="0" fillId="0" borderId="26" xfId="0" applyBorder="1" applyAlignment="1">
      <alignment horizontal="right"/>
    </xf>
    <xf numFmtId="9" fontId="0" fillId="0" borderId="36" xfId="0" applyNumberFormat="1" applyBorder="1" applyAlignment="1">
      <alignment horizontal="left"/>
    </xf>
    <xf numFmtId="0" fontId="0" fillId="0" borderId="0" xfId="0" applyFont="1" applyAlignment="1">
      <alignment horizontal="left"/>
    </xf>
    <xf numFmtId="40" fontId="0" fillId="0" borderId="12" xfId="0" applyNumberFormat="1" applyFont="1" applyBorder="1" applyAlignment="1">
      <alignment horizontal="left" vertical="center" wrapText="1"/>
    </xf>
    <xf numFmtId="40" fontId="0" fillId="0" borderId="10" xfId="0" applyNumberFormat="1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/>
    </xf>
    <xf numFmtId="0" fontId="14" fillId="0" borderId="11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9" fillId="0" borderId="31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1" fillId="0" borderId="0" xfId="44" applyFont="1" applyBorder="1" applyAlignment="1" applyProtection="1">
      <alignment horizontal="center"/>
      <protection/>
    </xf>
    <xf numFmtId="0" fontId="11" fillId="0" borderId="0" xfId="44" applyFont="1" applyBorder="1" applyAlignment="1" applyProtection="1">
      <alignment horizontal="center"/>
      <protection/>
    </xf>
    <xf numFmtId="0" fontId="14" fillId="0" borderId="33" xfId="0" applyFont="1" applyBorder="1" applyAlignment="1">
      <alignment horizontal="left"/>
    </xf>
    <xf numFmtId="0" fontId="14" fillId="0" borderId="35" xfId="0" applyFont="1" applyBorder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2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4" fillId="0" borderId="26" xfId="0" applyFont="1" applyBorder="1" applyAlignment="1">
      <alignment horizontal="left"/>
    </xf>
    <xf numFmtId="0" fontId="14" fillId="0" borderId="36" xfId="0" applyFont="1" applyBorder="1" applyAlignment="1">
      <alignment horizontal="left"/>
    </xf>
    <xf numFmtId="0" fontId="2" fillId="0" borderId="3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9" fontId="2" fillId="0" borderId="37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10" fontId="2" fillId="0" borderId="38" xfId="0" applyNumberFormat="1" applyFont="1" applyBorder="1" applyAlignment="1">
      <alignment horizontal="center" vertical="center" wrapText="1"/>
    </xf>
    <xf numFmtId="10" fontId="2" fillId="0" borderId="39" xfId="0" applyNumberFormat="1" applyFont="1" applyBorder="1" applyAlignment="1">
      <alignment horizontal="center" vertical="center" wrapText="1"/>
    </xf>
    <xf numFmtId="10" fontId="2" fillId="0" borderId="40" xfId="0" applyNumberFormat="1" applyFont="1" applyBorder="1" applyAlignment="1">
      <alignment horizontal="center" vertical="center" wrapText="1"/>
    </xf>
    <xf numFmtId="0" fontId="2" fillId="34" borderId="37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lanejamentopm@irapida.com.br" TargetMode="External" /><Relationship Id="rId2" Type="http://schemas.openxmlformats.org/officeDocument/2006/relationships/oleObject" Target="../embeddings/oleObject_0_0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tabSelected="1" zoomScalePageLayoutView="0" workbookViewId="0" topLeftCell="A1">
      <selection activeCell="A10" sqref="A10:C10"/>
    </sheetView>
  </sheetViews>
  <sheetFormatPr defaultColWidth="9.140625" defaultRowHeight="12.75"/>
  <cols>
    <col min="1" max="1" width="8.421875" style="0" customWidth="1"/>
    <col min="2" max="2" width="9.140625" style="1" hidden="1" customWidth="1"/>
    <col min="3" max="3" width="67.8515625" style="0" customWidth="1"/>
    <col min="5" max="5" width="11.57421875" style="0" customWidth="1"/>
    <col min="6" max="6" width="9.00390625" style="0" hidden="1" customWidth="1"/>
    <col min="7" max="7" width="9.00390625" style="0" customWidth="1"/>
    <col min="8" max="8" width="11.28125" style="0" customWidth="1"/>
    <col min="9" max="9" width="12.140625" style="0" customWidth="1"/>
  </cols>
  <sheetData>
    <row r="1" spans="1:9" ht="22.5">
      <c r="A1" s="71"/>
      <c r="B1" s="72"/>
      <c r="C1" s="90" t="s">
        <v>30</v>
      </c>
      <c r="D1" s="90"/>
      <c r="E1" s="90"/>
      <c r="F1" s="90"/>
      <c r="G1" s="90"/>
      <c r="H1" s="90"/>
      <c r="I1" s="74"/>
    </row>
    <row r="2" spans="1:9" ht="21">
      <c r="A2" s="27"/>
      <c r="B2" s="33"/>
      <c r="C2" s="92" t="s">
        <v>48</v>
      </c>
      <c r="D2" s="92"/>
      <c r="E2" s="92"/>
      <c r="F2" s="92"/>
      <c r="G2" s="92"/>
      <c r="H2" s="92"/>
      <c r="I2" s="29"/>
    </row>
    <row r="3" spans="1:9" ht="19.5">
      <c r="A3" s="27"/>
      <c r="B3" s="75"/>
      <c r="C3" s="91" t="s">
        <v>25</v>
      </c>
      <c r="D3" s="91"/>
      <c r="E3" s="91"/>
      <c r="F3" s="91"/>
      <c r="G3" s="91"/>
      <c r="H3" s="91"/>
      <c r="I3" s="29"/>
    </row>
    <row r="4" spans="1:9" ht="12.75">
      <c r="A4" s="27"/>
      <c r="B4" s="33"/>
      <c r="C4" s="93" t="s">
        <v>47</v>
      </c>
      <c r="D4" s="94"/>
      <c r="E4" s="94"/>
      <c r="F4" s="94"/>
      <c r="G4" s="94"/>
      <c r="H4" s="94"/>
      <c r="I4" s="29"/>
    </row>
    <row r="5" spans="1:9" ht="22.5">
      <c r="A5" s="27"/>
      <c r="B5" s="33"/>
      <c r="C5" s="101" t="s">
        <v>26</v>
      </c>
      <c r="D5" s="102"/>
      <c r="E5" s="102"/>
      <c r="F5" s="102"/>
      <c r="G5" s="102"/>
      <c r="H5" s="102"/>
      <c r="I5" s="29"/>
    </row>
    <row r="6" spans="1:9" ht="13.5" thickBot="1">
      <c r="A6" s="76"/>
      <c r="B6" s="77"/>
      <c r="C6" s="78"/>
      <c r="D6" s="78"/>
      <c r="E6" s="78"/>
      <c r="F6" s="78"/>
      <c r="G6" s="78"/>
      <c r="H6" s="78"/>
      <c r="I6" s="79"/>
    </row>
    <row r="7" spans="1:9" ht="12.75">
      <c r="A7" s="71"/>
      <c r="B7" s="72"/>
      <c r="C7" s="73"/>
      <c r="D7" s="73"/>
      <c r="E7" s="73"/>
      <c r="F7" s="73"/>
      <c r="G7" s="73"/>
      <c r="H7" s="73"/>
      <c r="I7" s="74"/>
    </row>
    <row r="8" spans="1:9" ht="15.75">
      <c r="A8" s="109"/>
      <c r="B8" s="110"/>
      <c r="C8" s="110"/>
      <c r="D8" s="110"/>
      <c r="E8" s="110"/>
      <c r="F8" s="110"/>
      <c r="G8" s="110"/>
      <c r="H8" s="110"/>
      <c r="I8" s="111"/>
    </row>
    <row r="9" spans="1:9" ht="15.75">
      <c r="A9" s="109" t="s">
        <v>49</v>
      </c>
      <c r="B9" s="110"/>
      <c r="C9" s="110"/>
      <c r="D9" s="110"/>
      <c r="E9" s="110"/>
      <c r="F9" s="110"/>
      <c r="G9" s="110"/>
      <c r="H9" s="110"/>
      <c r="I9" s="111"/>
    </row>
    <row r="10" spans="1:9" ht="13.5" thickBot="1">
      <c r="A10" s="87" t="s">
        <v>46</v>
      </c>
      <c r="B10" s="88"/>
      <c r="C10" s="89"/>
      <c r="D10" s="78"/>
      <c r="E10" s="78"/>
      <c r="F10" s="78"/>
      <c r="G10" s="78"/>
      <c r="H10" s="78"/>
      <c r="I10" s="79"/>
    </row>
    <row r="11" spans="1:9" ht="16.5" thickBot="1">
      <c r="A11" s="95" t="s">
        <v>10</v>
      </c>
      <c r="B11" s="96"/>
      <c r="C11" s="80" t="s">
        <v>21</v>
      </c>
      <c r="D11" s="78"/>
      <c r="E11" s="78"/>
      <c r="F11" s="78"/>
      <c r="G11" s="79"/>
      <c r="H11" s="76"/>
      <c r="I11" s="79"/>
    </row>
    <row r="12" spans="1:9" ht="16.5" thickBot="1">
      <c r="A12" s="103" t="s">
        <v>9</v>
      </c>
      <c r="B12" s="104"/>
      <c r="C12" s="69" t="s">
        <v>39</v>
      </c>
      <c r="D12" s="68"/>
      <c r="E12" s="68"/>
      <c r="F12" s="68" t="s">
        <v>18</v>
      </c>
      <c r="G12" s="70">
        <v>-0.2</v>
      </c>
      <c r="H12" s="81" t="s">
        <v>24</v>
      </c>
      <c r="I12" s="82">
        <v>0.2</v>
      </c>
    </row>
    <row r="13" spans="1:9" s="5" customFormat="1" ht="15.75" customHeight="1">
      <c r="A13" s="107" t="s">
        <v>3</v>
      </c>
      <c r="B13" s="107" t="s">
        <v>8</v>
      </c>
      <c r="C13" s="105" t="s">
        <v>13</v>
      </c>
      <c r="D13" s="105" t="s">
        <v>11</v>
      </c>
      <c r="E13" s="105" t="s">
        <v>14</v>
      </c>
      <c r="F13" s="115" t="s">
        <v>15</v>
      </c>
      <c r="G13" s="112" t="s">
        <v>16</v>
      </c>
      <c r="H13" s="113"/>
      <c r="I13" s="114"/>
    </row>
    <row r="14" spans="1:9" ht="25.5">
      <c r="A14" s="108"/>
      <c r="B14" s="108"/>
      <c r="C14" s="106"/>
      <c r="D14" s="106"/>
      <c r="E14" s="106"/>
      <c r="F14" s="116"/>
      <c r="G14" s="14" t="s">
        <v>15</v>
      </c>
      <c r="H14" s="14" t="s">
        <v>17</v>
      </c>
      <c r="I14" s="28" t="s">
        <v>7</v>
      </c>
    </row>
    <row r="15" spans="1:9" ht="12.75">
      <c r="A15" s="55">
        <v>1</v>
      </c>
      <c r="B15" s="65"/>
      <c r="C15" s="56" t="s">
        <v>31</v>
      </c>
      <c r="D15" s="66"/>
      <c r="E15" s="66"/>
      <c r="F15" s="66"/>
      <c r="G15" s="66"/>
      <c r="H15" s="67"/>
      <c r="I15" s="57">
        <f>H22+H27</f>
        <v>0</v>
      </c>
    </row>
    <row r="16" spans="1:9" ht="12.75">
      <c r="A16" s="53" t="s">
        <v>19</v>
      </c>
      <c r="B16" s="6" t="s">
        <v>0</v>
      </c>
      <c r="C16" s="85" t="s">
        <v>40</v>
      </c>
      <c r="D16" s="86" t="s">
        <v>35</v>
      </c>
      <c r="E16" s="9">
        <v>375.08</v>
      </c>
      <c r="F16" s="10" t="e">
        <f>IF(OR(B16="",D16=0),"",VLOOKUP(B16,#REF!,6,0))</f>
        <v>#REF!</v>
      </c>
      <c r="G16" s="9"/>
      <c r="H16" s="11">
        <f aca="true" t="shared" si="0" ref="H16:H21">ROUND(G16*E16,2)</f>
        <v>0</v>
      </c>
      <c r="I16" s="29"/>
    </row>
    <row r="17" spans="1:9" ht="12.75">
      <c r="A17" s="53" t="s">
        <v>20</v>
      </c>
      <c r="B17" s="6" t="s">
        <v>1</v>
      </c>
      <c r="C17" s="85" t="s">
        <v>41</v>
      </c>
      <c r="D17" s="86" t="s">
        <v>35</v>
      </c>
      <c r="E17" s="9">
        <v>264.06</v>
      </c>
      <c r="F17" s="10" t="e">
        <f>IF(OR(B17="",D17=0),"",VLOOKUP(B17,#REF!,6,0))</f>
        <v>#REF!</v>
      </c>
      <c r="G17" s="9"/>
      <c r="H17" s="11">
        <f t="shared" si="0"/>
        <v>0</v>
      </c>
      <c r="I17" s="29"/>
    </row>
    <row r="18" spans="1:9" ht="12.75">
      <c r="A18" s="53" t="s">
        <v>32</v>
      </c>
      <c r="B18" s="6"/>
      <c r="C18" s="85" t="s">
        <v>42</v>
      </c>
      <c r="D18" s="86" t="s">
        <v>4</v>
      </c>
      <c r="E18" s="9">
        <v>514</v>
      </c>
      <c r="F18" s="10"/>
      <c r="G18" s="9"/>
      <c r="H18" s="11">
        <f t="shared" si="0"/>
        <v>0</v>
      </c>
      <c r="I18" s="29"/>
    </row>
    <row r="19" spans="1:9" ht="12.75">
      <c r="A19" s="53" t="s">
        <v>33</v>
      </c>
      <c r="B19" s="6"/>
      <c r="C19" s="85" t="s">
        <v>2</v>
      </c>
      <c r="D19" s="86" t="s">
        <v>35</v>
      </c>
      <c r="E19" s="9">
        <v>243.57</v>
      </c>
      <c r="F19" s="10"/>
      <c r="G19" s="9"/>
      <c r="H19" s="11">
        <f t="shared" si="0"/>
        <v>0</v>
      </c>
      <c r="I19" s="29"/>
    </row>
    <row r="20" spans="1:9" ht="12.75">
      <c r="A20" s="53" t="s">
        <v>34</v>
      </c>
      <c r="B20" s="6"/>
      <c r="C20" s="85" t="s">
        <v>43</v>
      </c>
      <c r="D20" s="86" t="s">
        <v>37</v>
      </c>
      <c r="E20" s="9">
        <v>1</v>
      </c>
      <c r="F20" s="10"/>
      <c r="G20" s="9"/>
      <c r="H20" s="11">
        <f t="shared" si="0"/>
        <v>0</v>
      </c>
      <c r="I20" s="29"/>
    </row>
    <row r="21" spans="1:9" ht="12.75">
      <c r="A21" s="53" t="s">
        <v>36</v>
      </c>
      <c r="B21" s="6"/>
      <c r="C21" s="85" t="s">
        <v>44</v>
      </c>
      <c r="D21" s="86" t="s">
        <v>4</v>
      </c>
      <c r="E21" s="9">
        <v>568.37</v>
      </c>
      <c r="F21" s="10"/>
      <c r="G21" s="9"/>
      <c r="H21" s="11">
        <f t="shared" si="0"/>
        <v>0</v>
      </c>
      <c r="I21" s="29"/>
    </row>
    <row r="22" spans="1:9" ht="12.75">
      <c r="A22" s="53"/>
      <c r="B22" s="12"/>
      <c r="C22" s="84" t="s">
        <v>38</v>
      </c>
      <c r="D22" s="15">
        <f>IF(B22&lt;&gt;"",VLOOKUP(B22,#REF!,3,0),"")</f>
      </c>
      <c r="E22" s="16"/>
      <c r="F22" s="17">
        <f>IF(OR(B22="",D22=0),"",VLOOKUP(B22,#REF!,6,0))</f>
      </c>
      <c r="G22" s="18"/>
      <c r="H22" s="11">
        <f>SUM(H16:H21)</f>
        <v>0</v>
      </c>
      <c r="I22" s="29"/>
    </row>
    <row r="23" spans="1:9" ht="12.75">
      <c r="A23" s="27"/>
      <c r="B23" s="33"/>
      <c r="C23" s="34">
        <f>IF(B23&lt;&gt;"",VLOOKUP(B23,#REF!,2,0),"")</f>
      </c>
      <c r="D23" s="35">
        <f>IF(B23&lt;&gt;"",VLOOKUP(B23,#REF!,3,0),"")</f>
      </c>
      <c r="E23" s="36"/>
      <c r="F23" s="37">
        <f>IF(OR(B23="",D23=0),"",VLOOKUP(B23,#REF!,6,0))</f>
      </c>
      <c r="G23" s="36"/>
      <c r="H23" s="38"/>
      <c r="I23" s="29"/>
    </row>
    <row r="24" spans="1:9" ht="12.75" hidden="1">
      <c r="A24" s="53" t="s">
        <v>20</v>
      </c>
      <c r="B24" s="64"/>
      <c r="C24" s="26" t="s">
        <v>27</v>
      </c>
      <c r="D24" s="15">
        <f>IF(B24&lt;&gt;"",VLOOKUP(B24,#REF!,3,0),"")</f>
      </c>
      <c r="E24" s="16"/>
      <c r="F24" s="17">
        <f>IF(OR(B24="",D24=0),"",VLOOKUP(B24,#REF!,6,0))</f>
      </c>
      <c r="G24" s="16"/>
      <c r="H24" s="19"/>
      <c r="I24" s="29"/>
    </row>
    <row r="25" spans="1:9" ht="18" customHeight="1" hidden="1">
      <c r="A25" s="30"/>
      <c r="B25" s="6" t="s">
        <v>6</v>
      </c>
      <c r="C25" s="7" t="s">
        <v>28</v>
      </c>
      <c r="D25" s="8" t="s">
        <v>29</v>
      </c>
      <c r="E25" s="9">
        <v>30</v>
      </c>
      <c r="F25" s="10" t="e">
        <f>IF(OR(B25="",D25=0),"",VLOOKUP(B25,#REF!,6,0))</f>
        <v>#REF!</v>
      </c>
      <c r="G25" s="9"/>
      <c r="H25" s="11">
        <f>ROUND(G25*E25,2)</f>
        <v>0</v>
      </c>
      <c r="I25" s="29"/>
    </row>
    <row r="26" spans="1:9" ht="12.75" hidden="1">
      <c r="A26" s="31"/>
      <c r="B26" s="6" t="s">
        <v>5</v>
      </c>
      <c r="C26" s="7" t="e">
        <f>IF(B26&lt;&gt;"",VLOOKUP(B26,#REF!,2,0),"")</f>
        <v>#REF!</v>
      </c>
      <c r="D26" s="8" t="e">
        <f>IF(B26&lt;&gt;"",VLOOKUP(B26,#REF!,3,0),"")</f>
        <v>#REF!</v>
      </c>
      <c r="E26" s="9">
        <v>160</v>
      </c>
      <c r="F26" s="10">
        <v>2.34</v>
      </c>
      <c r="G26" s="9"/>
      <c r="H26" s="11">
        <f>ROUND(G26*E26,2)</f>
        <v>0</v>
      </c>
      <c r="I26" s="29"/>
    </row>
    <row r="27" spans="1:9" ht="12.75" hidden="1">
      <c r="A27" s="32"/>
      <c r="B27" s="12"/>
      <c r="C27" s="13" t="s">
        <v>12</v>
      </c>
      <c r="D27" s="15">
        <f>IF(B27&lt;&gt;"",VLOOKUP(B27,#REF!,3,0),"")</f>
      </c>
      <c r="E27" s="16"/>
      <c r="F27" s="17">
        <f>IF(OR(B27="",D27=0),"",VLOOKUP(B27,#REF!,6,0))</f>
      </c>
      <c r="G27" s="18"/>
      <c r="H27" s="11">
        <f>SUM(H25:H26)</f>
        <v>0</v>
      </c>
      <c r="I27" s="29"/>
    </row>
    <row r="28" spans="1:9" ht="12.75">
      <c r="A28" s="27"/>
      <c r="B28" s="33"/>
      <c r="C28" s="34">
        <f>IF(B28&lt;&gt;"",VLOOKUP(B28,#REF!,2,0),"")</f>
      </c>
      <c r="D28" s="35">
        <f>IF(B28&lt;&gt;"",VLOOKUP(B28,#REF!,3,0),"")</f>
      </c>
      <c r="E28" s="36"/>
      <c r="F28" s="37">
        <f>IF(OR(B28="",D28=0),"",VLOOKUP(B28,#REF!,6,0))</f>
      </c>
      <c r="G28" s="36"/>
      <c r="H28" s="38"/>
      <c r="I28" s="29"/>
    </row>
    <row r="29" spans="1:9" ht="13.5" thickBot="1">
      <c r="A29" s="39"/>
      <c r="B29" s="25"/>
      <c r="C29" s="13">
        <f>IF(B29&lt;&gt;"",VLOOKUP(B29,#REF!,2,0),"")</f>
      </c>
      <c r="D29" s="15">
        <f>IF(B29&lt;&gt;"",VLOOKUP(B29,#REF!,3,0),"")</f>
      </c>
      <c r="E29" s="16"/>
      <c r="F29" s="17">
        <f>IF(OR(B29="",D29=0),"",VLOOKUP(B29,#REF!,6,0))</f>
      </c>
      <c r="G29" s="16"/>
      <c r="H29" s="20"/>
      <c r="I29" s="40"/>
    </row>
    <row r="30" spans="1:9" ht="12.75" hidden="1">
      <c r="A30" s="58"/>
      <c r="B30" s="59"/>
      <c r="C30" s="26" t="s">
        <v>23</v>
      </c>
      <c r="D30" s="60">
        <f>IF(B30&lt;&gt;"",VLOOKUP(B30,#REF!,3,0),"")</f>
      </c>
      <c r="E30" s="61"/>
      <c r="F30" s="62">
        <f>IF(OR(B30="",D30=0),"",VLOOKUP(B30,#REF!,6,0))</f>
      </c>
      <c r="G30" s="61"/>
      <c r="H30" s="63"/>
      <c r="I30" s="54">
        <f>SUM(I15:I29)</f>
        <v>0</v>
      </c>
    </row>
    <row r="31" spans="1:9" ht="12.75" hidden="1">
      <c r="A31" s="27"/>
      <c r="B31" s="33"/>
      <c r="C31" s="34">
        <f>IF(B31&lt;&gt;"",VLOOKUP(B31,#REF!,2,0),"")</f>
      </c>
      <c r="D31" s="35">
        <f>IF(B31&lt;&gt;"",VLOOKUP(B31,#REF!,3,0),"")</f>
      </c>
      <c r="E31" s="36"/>
      <c r="F31" s="37">
        <f>IF(OR(B31="",D31=0),"",VLOOKUP(B31,#REF!,6,0))</f>
      </c>
      <c r="G31" s="36"/>
      <c r="H31" s="38"/>
      <c r="I31" s="29"/>
    </row>
    <row r="32" spans="1:9" ht="13.5" hidden="1" thickBot="1">
      <c r="A32" s="41"/>
      <c r="B32" s="42"/>
      <c r="C32" s="21">
        <f>IF(B32&lt;&gt;"",VLOOKUP(B32,#REF!,2,0),"")</f>
      </c>
      <c r="D32" s="22">
        <f>IF(B32&lt;&gt;"",VLOOKUP(B32,#REF!,3,0),"")</f>
      </c>
      <c r="E32" s="23"/>
      <c r="F32" s="24">
        <f>IF(OR(B32="",D32=0),"",VLOOKUP(B32,#REF!,6,0))</f>
      </c>
      <c r="G32" s="23"/>
      <c r="H32" s="43"/>
      <c r="I32" s="44"/>
    </row>
    <row r="33" spans="1:9" ht="13.5" thickBot="1">
      <c r="A33" s="45"/>
      <c r="B33" s="46"/>
      <c r="C33" s="51" t="s">
        <v>22</v>
      </c>
      <c r="D33" s="47">
        <f>IF(B33&lt;&gt;"",VLOOKUP(B33,#REF!,3,0),"")</f>
      </c>
      <c r="E33" s="48"/>
      <c r="F33" s="49">
        <f>IF(OR(B33="",D33=0),"",VLOOKUP(B33,#REF!,6,0))</f>
      </c>
      <c r="G33" s="48"/>
      <c r="H33" s="50"/>
      <c r="I33" s="52">
        <f>SUM(I15)</f>
        <v>0</v>
      </c>
    </row>
    <row r="34" spans="3:7" ht="12.75">
      <c r="C34" s="2">
        <f>IF(B34&lt;&gt;"",VLOOKUP(B34,#REF!,2,0),"")</f>
      </c>
      <c r="D34" s="3">
        <f>IF(B34&lt;&gt;"",VLOOKUP(B34,#REF!,3,0),"")</f>
      </c>
      <c r="E34" s="3"/>
      <c r="F34" s="4">
        <f>IF(OR(B34="",D34=0),"",VLOOKUP(B34,#REF!,6,0))</f>
      </c>
      <c r="G34" s="3"/>
    </row>
    <row r="35" spans="1:7" ht="12.75">
      <c r="A35" s="83" t="s">
        <v>45</v>
      </c>
      <c r="C35" s="2"/>
      <c r="D35" s="3">
        <f>IF(B35&lt;&gt;"",VLOOKUP(B35,#REF!,3,0),"")</f>
      </c>
      <c r="E35" s="3"/>
      <c r="F35" s="4">
        <f>IF(OR(B35="",D35=0),"",VLOOKUP(B35,#REF!,6,0))</f>
      </c>
      <c r="G35" s="3"/>
    </row>
    <row r="36" spans="3:7" ht="12.75">
      <c r="C36" s="2"/>
      <c r="D36" s="3">
        <f>IF(B36&lt;&gt;"",VLOOKUP(B36,#REF!,3,0),"")</f>
      </c>
      <c r="E36" s="3"/>
      <c r="F36" s="4">
        <f>IF(OR(B36="",D36=0),"",VLOOKUP(B36,#REF!,6,0))</f>
      </c>
      <c r="G36" s="3"/>
    </row>
    <row r="37" spans="3:5" ht="12.75">
      <c r="C37" s="98"/>
      <c r="D37" s="98"/>
      <c r="E37" s="98"/>
    </row>
    <row r="38" spans="3:5" ht="14.25">
      <c r="C38" s="99"/>
      <c r="D38" s="100"/>
      <c r="E38" s="100"/>
    </row>
    <row r="39" spans="3:5" ht="12.75">
      <c r="C39" s="97"/>
      <c r="D39" s="98"/>
      <c r="E39" s="98"/>
    </row>
    <row r="40" spans="3:5" ht="12.75">
      <c r="C40" s="97"/>
      <c r="D40" s="98"/>
      <c r="E40" s="98"/>
    </row>
  </sheetData>
  <sheetProtection/>
  <mergeCells count="21">
    <mergeCell ref="G13:I13"/>
    <mergeCell ref="F13:F14"/>
    <mergeCell ref="E13:E14"/>
    <mergeCell ref="A9:I9"/>
    <mergeCell ref="A13:A14"/>
    <mergeCell ref="C40:E40"/>
    <mergeCell ref="C38:E38"/>
    <mergeCell ref="C39:E39"/>
    <mergeCell ref="C37:E37"/>
    <mergeCell ref="C5:H5"/>
    <mergeCell ref="A12:B12"/>
    <mergeCell ref="D13:D14"/>
    <mergeCell ref="C13:C14"/>
    <mergeCell ref="B13:B14"/>
    <mergeCell ref="A8:I8"/>
    <mergeCell ref="A10:C10"/>
    <mergeCell ref="C1:H1"/>
    <mergeCell ref="C3:H3"/>
    <mergeCell ref="C2:H2"/>
    <mergeCell ref="C4:H4"/>
    <mergeCell ref="A11:B11"/>
  </mergeCells>
  <hyperlinks>
    <hyperlink ref="C4" r:id="rId1" display="mailto:planejamentopm@irapida.com.br"/>
  </hyperlinks>
  <printOptions/>
  <pageMargins left="0.787401575" right="0.787401575" top="0.984251969" bottom="0.984251969" header="0.492125985" footer="0.492125985"/>
  <pageSetup fitToHeight="0" fitToWidth="1" horizontalDpi="600" verticalDpi="600" orientation="portrait" paperSize="9" scale="63" r:id="rId4"/>
  <legacyDrawing r:id="rId3"/>
  <oleObjects>
    <oleObject progId="Word.Picture.8" shapeId="531757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Particular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Paulo Alves de Almeida Junior</dc:creator>
  <cp:keywords/>
  <dc:description/>
  <cp:lastModifiedBy>leonardo</cp:lastModifiedBy>
  <cp:lastPrinted>2016-03-29T17:19:21Z</cp:lastPrinted>
  <dcterms:created xsi:type="dcterms:W3CDTF">2012-06-19T16:54:39Z</dcterms:created>
  <dcterms:modified xsi:type="dcterms:W3CDTF">2017-01-26T16:05:28Z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